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425" activeTab="0"/>
  </bookViews>
  <sheets>
    <sheet name="Rozpočet projektu" sheetId="1" r:id="rId1"/>
    <sheet name="Zdroje financovania" sheetId="2" r:id="rId2"/>
    <sheet name="Komentár k rozpočtu" sheetId="3" r:id="rId3"/>
  </sheets>
  <definedNames/>
  <calcPr fullCalcOnLoad="1"/>
</workbook>
</file>

<file path=xl/sharedStrings.xml><?xml version="1.0" encoding="utf-8"?>
<sst xmlns="http://schemas.openxmlformats.org/spreadsheetml/2006/main" count="203" uniqueCount="142">
  <si>
    <t>Rozpočet projektu</t>
  </si>
  <si>
    <t>Typ výdavku</t>
  </si>
  <si>
    <t>2.3.iné</t>
  </si>
  <si>
    <t>1.Spolu</t>
  </si>
  <si>
    <t>2.Spolu</t>
  </si>
  <si>
    <t>4. Spolu</t>
  </si>
  <si>
    <t>5. Spolu</t>
  </si>
  <si>
    <t>6. Spolu</t>
  </si>
  <si>
    <t>Počet jednotiek</t>
  </si>
  <si>
    <t>Jednotková cena</t>
  </si>
  <si>
    <t>Náklady spolu</t>
  </si>
  <si>
    <t>1</t>
  </si>
  <si>
    <t>2</t>
  </si>
  <si>
    <t>3=1*2</t>
  </si>
  <si>
    <t>Finančný príspevok z národných zdrojov verejných (štátny rozpočet)</t>
  </si>
  <si>
    <t>Finančný príspevok z ESF</t>
  </si>
  <si>
    <t>Finančný príspevok z národných zdrojov verejných (regionálna, miestna samospráva)</t>
  </si>
  <si>
    <t>Finančný príspevok z iných finančných nástrojov</t>
  </si>
  <si>
    <t>Finančný príspevok z iných európskych inštitúcií</t>
  </si>
  <si>
    <t>1.</t>
  </si>
  <si>
    <t>2.</t>
  </si>
  <si>
    <t>3.</t>
  </si>
  <si>
    <t>4.</t>
  </si>
  <si>
    <t>5.</t>
  </si>
  <si>
    <t>6.</t>
  </si>
  <si>
    <t xml:space="preserve">7. </t>
  </si>
  <si>
    <t>Spolu finančné príspevky (7. = 1.+ až 6.)</t>
  </si>
  <si>
    <t xml:space="preserve">Čiastka </t>
  </si>
  <si>
    <t>v EUR</t>
  </si>
  <si>
    <t>%</t>
  </si>
  <si>
    <t>z celku</t>
  </si>
  <si>
    <t>Č.</t>
  </si>
  <si>
    <t>potrebné uviesť prepočítací kurz z EUR na Sk</t>
  </si>
  <si>
    <t>1 EUR</t>
  </si>
  <si>
    <t>Sk</t>
  </si>
  <si>
    <t>Očakávané zdroje financovania projektu</t>
  </si>
  <si>
    <t>Zdroj financovania</t>
  </si>
  <si>
    <t>1.Personálne náklady</t>
  </si>
  <si>
    <t>1.1.mzdy</t>
  </si>
  <si>
    <t>1.1.1. odborný personál</t>
  </si>
  <si>
    <t>1.1.2. administratívny/ obslužný personál</t>
  </si>
  <si>
    <t>1.2. diéty, ubytovanie, stravné</t>
  </si>
  <si>
    <t>deň/mesiac</t>
  </si>
  <si>
    <t>2. Zariadenie / Vybavenie*</t>
  </si>
  <si>
    <t>* náklady na nákup alebo prenájom, príp. leasing</t>
  </si>
  <si>
    <t>2.1.zariadenie a nábytok</t>
  </si>
  <si>
    <t>2.2.počítačové vybavenie</t>
  </si>
  <si>
    <t>2.3.dopravné prostriedky**</t>
  </si>
  <si>
    <t>** iba prenájom</t>
  </si>
  <si>
    <t>3.Náklady projektu</t>
  </si>
  <si>
    <t>mesiac</t>
  </si>
  <si>
    <t>3.2. spotrebný tovar a prevádzkový materiál</t>
  </si>
  <si>
    <t>3. Spolu</t>
  </si>
  <si>
    <t>4.1. hnuteľného</t>
  </si>
  <si>
    <t>4.2. nehnuteľného</t>
  </si>
  <si>
    <t>4. Odpisy vlastného majetku</t>
  </si>
  <si>
    <t>5.1.cestovné</t>
  </si>
  <si>
    <t>5.2.stravné</t>
  </si>
  <si>
    <t xml:space="preserve">5.3.ubytovanie </t>
  </si>
  <si>
    <t>6. Ostatné náklady</t>
  </si>
  <si>
    <t>6.1.školiaci materiál</t>
  </si>
  <si>
    <t>6.2.publikácie</t>
  </si>
  <si>
    <t>6.3.preklady/tlmočenia</t>
  </si>
  <si>
    <t>6.4.publicita projektu</t>
  </si>
  <si>
    <t>6.5.monitorovanie a hodnotenie projektu</t>
  </si>
  <si>
    <t>6.6. finančné, bankové a právne poplatky</t>
  </si>
  <si>
    <t>7. Celkové oprávnené náklady projektu (1. - 6.)</t>
  </si>
  <si>
    <t>5.5. štipendiá</t>
  </si>
  <si>
    <t>Jednotka****</t>
  </si>
  <si>
    <t>**** základnou jednotkou je odpracovaný deň príp. hodina, mesiac sa používa iba v prípade plného pracovného úväzku</t>
  </si>
  <si>
    <t>3.3.poštovné a telekomunikačné poplatky, poplatky za spojovacie siete</t>
  </si>
  <si>
    <t>3.5.prevádzka vozidla</t>
  </si>
  <si>
    <t>3.4. voda, plyn, elektrická energia, poistenie, údržba, upratovanie</t>
  </si>
  <si>
    <t>človekohodina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</si>
  <si>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/deň</t>
    </r>
  </si>
  <si>
    <t>hod./počet strán</t>
  </si>
  <si>
    <t>5.6. Iné</t>
  </si>
  <si>
    <t>Názov projektu:</t>
  </si>
  <si>
    <t>Komentár k rozpočtu</t>
  </si>
  <si>
    <t>Podrobný popis</t>
  </si>
  <si>
    <t>Finančný príspevok konečného prijímateľa/príjemcu pomoci (vlastné zdroje spolufinancovania projektu)</t>
  </si>
  <si>
    <t xml:space="preserve">***** pri verejných organizáciách musí rozpočet obsahovať aj kód podľa podpoložiek klasifikácie výdavkov rozpočtovej klasifikácie platnej pre daný rok </t>
  </si>
  <si>
    <t xml:space="preserve">Národná banka Slovenska za* </t>
  </si>
  <si>
    <t xml:space="preserve">Každá položka, resp. podpoložka rozpočtu musí byť podrobne popísaná, a to hlavne z hľadiska spôsobu jej výpočtu! </t>
  </si>
  <si>
    <t>Príloha - Rozpočet projektu 1/3</t>
  </si>
  <si>
    <t xml:space="preserve">Príloha - Rozpočet projektu 2/3 </t>
  </si>
  <si>
    <t>Príloha - Rozpočet projektu 3/3</t>
  </si>
  <si>
    <t>Kód  podľa  ekonomickej klasifikácie*****</t>
  </si>
  <si>
    <t>Kód podľa  funkčnej klasifikácie*****</t>
  </si>
  <si>
    <t>5.Podpora frekventantov (cieľových skupín)</t>
  </si>
  <si>
    <t>5.4.náklady na osoby závislé na frekventantovi (tz. sprievodné opatrenia)</t>
  </si>
  <si>
    <t>* uviesť priemerný mesačný kurz NBS za mesiac predchádzajúci mesiacu podania žiadosti o nenávratný finančný príspevok</t>
  </si>
  <si>
    <t>3.1. prenájom priestorov/budovy</t>
  </si>
  <si>
    <t>v Sk******</t>
  </si>
  <si>
    <t>****** náklady spolu musia byť uvedené v Sk, pričom jednotlivé položky, resp. podpoložky musia byť zaokrúhlené na celé SK podľa matematických pravidiel</t>
  </si>
  <si>
    <t>v Sk*</t>
  </si>
  <si>
    <t>nesmú prekročiť 7%</t>
  </si>
  <si>
    <t>november 2004 (kumulatívny)</t>
  </si>
  <si>
    <t>nesmie prekročiť 20%</t>
  </si>
  <si>
    <t>konkurzné pre doktorandov</t>
  </si>
  <si>
    <t>prídavok mladým vedeckým pracovníkom</t>
  </si>
  <si>
    <t>doktorand-mesiac</t>
  </si>
  <si>
    <t>školitelia</t>
  </si>
  <si>
    <t>pracovník-mesiac</t>
  </si>
  <si>
    <t>6 doktorandov vybraných komisiou, na tri roky tj. 36 mesiacov, tj. 216 doktorand-mesiacov
2 mladí vedeckí pracovníci, na tri roky tj. 36 mesiacov, tj. 72 pracovník-mesiacov</t>
  </si>
  <si>
    <t>školiteľ-rok</t>
  </si>
  <si>
    <t>cesta</t>
  </si>
  <si>
    <t>den</t>
  </si>
  <si>
    <t>mesačný pobyt pre každého, teda 4 mesiace tj, 120 dní</t>
  </si>
  <si>
    <t>kniha/časopis</t>
  </si>
  <si>
    <t>3.1. prenájom priestorov/budov</t>
  </si>
  <si>
    <t>počítačová zostava</t>
  </si>
  <si>
    <t>kopírka</t>
  </si>
  <si>
    <t>manažment</t>
  </si>
  <si>
    <t>administratíva, správa financii</t>
  </si>
  <si>
    <t>členovia komisie</t>
  </si>
  <si>
    <t>nákup vedeckej literatúry, zahraničné publikácie, je na posúdení komisie či sa za časť prostriedkov nakúpia predplatné časopisov</t>
  </si>
  <si>
    <t>konferencia</t>
  </si>
  <si>
    <t>prezentácie projektu na 3 slovenských konferenciách</t>
  </si>
  <si>
    <t>člen-odmena</t>
  </si>
  <si>
    <t>nesmú prekročiť 10%</t>
  </si>
  <si>
    <t>články</t>
  </si>
  <si>
    <t>hodiny</t>
  </si>
  <si>
    <t>prezentácie na konferenciách</t>
  </si>
  <si>
    <t>637007</t>
  </si>
  <si>
    <t>633006</t>
  </si>
  <si>
    <t>632001</t>
  </si>
  <si>
    <t>611002</t>
  </si>
  <si>
    <t>611</t>
  </si>
  <si>
    <t>1404</t>
  </si>
  <si>
    <t>0943</t>
  </si>
  <si>
    <t>633009</t>
  </si>
  <si>
    <t>637001</t>
  </si>
  <si>
    <t>637022</t>
  </si>
  <si>
    <t>642036</t>
  </si>
  <si>
    <t>633004</t>
  </si>
  <si>
    <t>jednorázová odmena pre členov komisie, 5 členov, cca 20000
odmena pre 6 školiteľov, odmena ročne tj. 3 roky, tj. 18 školitel-rokov</t>
  </si>
  <si>
    <t>administratíva/správa financii, 36 mesiacov (tri roky), po 1800
2 manažéri projektu, 36 mesiacov (tri roky), po 2500</t>
  </si>
  <si>
    <t>2 počítačové súpravy, po 30000
1 kopírka po 50000</t>
  </si>
  <si>
    <t>36 mesiacov (tri roky), po 13000 na mesiac</t>
  </si>
  <si>
    <t>4 mladí vedeckí pracovníci alebo doktorandi, na cestu cca 25.000</t>
  </si>
  <si>
    <t>4 mesačné pobyty, cca 25.000 na mesiac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</si>
</sst>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thin"/>
      <right style="medium"/>
      <top style="double"/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49" fontId="0" fillId="0" borderId="2" xfId="0" applyNumberFormat="1" applyBorder="1" applyAlignment="1">
      <alignment vertical="center" wrapText="1" shrinkToFit="1"/>
    </xf>
    <xf numFmtId="49" fontId="0" fillId="0" borderId="2" xfId="0" applyNumberFormat="1" applyFont="1" applyBorder="1" applyAlignment="1">
      <alignment vertical="center" wrapText="1" shrinkToFit="1"/>
    </xf>
    <xf numFmtId="49" fontId="1" fillId="0" borderId="3" xfId="0" applyNumberFormat="1" applyFont="1" applyBorder="1" applyAlignment="1">
      <alignment vertical="center" wrapText="1" shrinkToFit="1"/>
    </xf>
    <xf numFmtId="0" fontId="1" fillId="0" borderId="4" xfId="0" applyFont="1" applyBorder="1" applyAlignment="1">
      <alignment/>
    </xf>
    <xf numFmtId="49" fontId="5" fillId="0" borderId="5" xfId="0" applyNumberFormat="1" applyFont="1" applyBorder="1" applyAlignment="1">
      <alignment horizontal="center" vertical="center" wrapText="1" shrinkToFit="1"/>
    </xf>
    <xf numFmtId="49" fontId="5" fillId="0" borderId="6" xfId="0" applyNumberFormat="1" applyFont="1" applyBorder="1" applyAlignment="1">
      <alignment horizontal="center" vertical="center" wrapText="1" shrinkToFit="1"/>
    </xf>
    <xf numFmtId="49" fontId="5" fillId="0" borderId="7" xfId="0" applyNumberFormat="1" applyFont="1" applyBorder="1" applyAlignment="1">
      <alignment horizontal="center" vertical="center" wrapText="1" shrinkToFit="1"/>
    </xf>
    <xf numFmtId="49" fontId="0" fillId="0" borderId="8" xfId="0" applyNumberFormat="1" applyBorder="1" applyAlignment="1">
      <alignment vertical="center" wrapText="1" shrinkToFit="1"/>
    </xf>
    <xf numFmtId="0" fontId="0" fillId="0" borderId="9" xfId="0" applyBorder="1" applyAlignment="1">
      <alignment/>
    </xf>
    <xf numFmtId="49" fontId="4" fillId="0" borderId="10" xfId="0" applyNumberFormat="1" applyFont="1" applyBorder="1" applyAlignment="1">
      <alignment horizontal="right" vertical="center" wrapText="1" shrinkToFit="1"/>
    </xf>
    <xf numFmtId="0" fontId="4" fillId="0" borderId="11" xfId="0" applyFont="1" applyBorder="1" applyAlignment="1">
      <alignment/>
    </xf>
    <xf numFmtId="49" fontId="0" fillId="0" borderId="8" xfId="0" applyNumberFormat="1" applyFont="1" applyBorder="1" applyAlignment="1">
      <alignment vertical="center" wrapText="1" shrinkToFit="1"/>
    </xf>
    <xf numFmtId="0" fontId="0" fillId="0" borderId="9" xfId="0" applyFont="1" applyBorder="1" applyAlignment="1">
      <alignment/>
    </xf>
    <xf numFmtId="49" fontId="3" fillId="0" borderId="5" xfId="0" applyNumberFormat="1" applyFont="1" applyBorder="1" applyAlignment="1">
      <alignment vertical="center" wrapText="1" shrinkToFit="1"/>
    </xf>
    <xf numFmtId="0" fontId="3" fillId="0" borderId="6" xfId="0" applyFont="1" applyBorder="1" applyAlignment="1">
      <alignment/>
    </xf>
    <xf numFmtId="49" fontId="0" fillId="0" borderId="1" xfId="0" applyNumberFormat="1" applyBorder="1" applyAlignment="1">
      <alignment vertical="center" wrapText="1" shrinkToFi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5" xfId="0" applyNumberFormat="1" applyBorder="1" applyAlignment="1">
      <alignment vertical="center" wrapText="1" shrinkToFit="1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vertical="center" wrapText="1" shrinkToFi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49" fontId="4" fillId="0" borderId="18" xfId="0" applyNumberFormat="1" applyFont="1" applyBorder="1" applyAlignment="1">
      <alignment vertical="center" wrapText="1" shrinkToFi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vertical="center" wrapText="1" shrinkToFit="1"/>
    </xf>
    <xf numFmtId="10" fontId="0" fillId="0" borderId="19" xfId="0" applyNumberFormat="1" applyBorder="1" applyAlignment="1">
      <alignment/>
    </xf>
    <xf numFmtId="10" fontId="0" fillId="0" borderId="20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0" xfId="0" applyNumberFormat="1" applyAlignment="1">
      <alignment/>
    </xf>
    <xf numFmtId="10" fontId="4" fillId="0" borderId="21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0" xfId="0" applyNumberFormat="1" applyAlignment="1">
      <alignment/>
    </xf>
    <xf numFmtId="4" fontId="4" fillId="0" borderId="18" xfId="0" applyNumberFormat="1" applyFont="1" applyBorder="1" applyAlignment="1">
      <alignment/>
    </xf>
    <xf numFmtId="49" fontId="0" fillId="0" borderId="22" xfId="0" applyNumberFormat="1" applyBorder="1" applyAlignment="1">
      <alignment vertical="center" wrapText="1" shrinkToFit="1"/>
    </xf>
    <xf numFmtId="0" fontId="0" fillId="0" borderId="23" xfId="0" applyBorder="1" applyAlignment="1">
      <alignment/>
    </xf>
    <xf numFmtId="49" fontId="0" fillId="0" borderId="3" xfId="0" applyNumberFormat="1" applyFont="1" applyBorder="1" applyAlignment="1">
      <alignment vertical="center" wrapText="1" shrinkToFit="1"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4" fillId="0" borderId="24" xfId="0" applyNumberFormat="1" applyFont="1" applyBorder="1" applyAlignment="1">
      <alignment horizontal="right" vertical="center" wrapText="1" shrinkToFit="1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49" fontId="0" fillId="0" borderId="24" xfId="0" applyNumberFormat="1" applyBorder="1" applyAlignment="1">
      <alignment vertical="center" wrapText="1" shrinkToFit="1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49" fontId="4" fillId="0" borderId="26" xfId="0" applyNumberFormat="1" applyFont="1" applyBorder="1" applyAlignment="1">
      <alignment vertical="center" wrapText="1" shrinkToFit="1"/>
    </xf>
    <xf numFmtId="49" fontId="4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4" fillId="0" borderId="27" xfId="0" applyNumberFormat="1" applyFont="1" applyBorder="1" applyAlignment="1">
      <alignment vertical="center" wrapText="1" shrinkToFit="1"/>
    </xf>
    <xf numFmtId="0" fontId="0" fillId="0" borderId="1" xfId="0" applyBorder="1" applyAlignment="1">
      <alignment wrapText="1"/>
    </xf>
    <xf numFmtId="49" fontId="5" fillId="0" borderId="28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/>
    </xf>
    <xf numFmtId="49" fontId="4" fillId="0" borderId="29" xfId="0" applyNumberFormat="1" applyFont="1" applyBorder="1" applyAlignment="1">
      <alignment horizontal="center" vertical="center" wrapText="1" shrinkToFit="1"/>
    </xf>
    <xf numFmtId="49" fontId="4" fillId="0" borderId="30" xfId="0" applyNumberFormat="1" applyFont="1" applyBorder="1" applyAlignment="1">
      <alignment horizontal="center" vertical="center" wrapText="1" shrinkToFit="1"/>
    </xf>
    <xf numFmtId="49" fontId="4" fillId="0" borderId="31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0" fillId="0" borderId="32" xfId="0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0" fontId="4" fillId="0" borderId="0" xfId="0" applyNumberFormat="1" applyFont="1" applyAlignment="1">
      <alignment/>
    </xf>
    <xf numFmtId="49" fontId="0" fillId="0" borderId="22" xfId="0" applyNumberFormat="1" applyBorder="1" applyAlignment="1">
      <alignment horizontal="left" vertical="center" wrapText="1" indent="1" shrinkToFit="1"/>
    </xf>
    <xf numFmtId="49" fontId="0" fillId="0" borderId="2" xfId="0" applyNumberFormat="1" applyBorder="1" applyAlignment="1">
      <alignment horizontal="left" vertical="center" wrapText="1" indent="1" shrinkToFit="1"/>
    </xf>
    <xf numFmtId="179" fontId="0" fillId="0" borderId="16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3" fillId="0" borderId="7" xfId="0" applyNumberFormat="1" applyFont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Alignment="1">
      <alignment horizontal="center"/>
    </xf>
    <xf numFmtId="49" fontId="1" fillId="0" borderId="35" xfId="0" applyNumberFormat="1" applyFont="1" applyBorder="1" applyAlignment="1">
      <alignment horizontal="center" vertical="center" wrapText="1" shrinkToFit="1"/>
    </xf>
    <xf numFmtId="49" fontId="0" fillId="0" borderId="36" xfId="0" applyNumberFormat="1" applyBorder="1" applyAlignment="1">
      <alignment horizontal="center" vertical="center" wrapText="1" shrinkToFit="1"/>
    </xf>
    <xf numFmtId="49" fontId="0" fillId="0" borderId="37" xfId="0" applyNumberFormat="1" applyBorder="1" applyAlignment="1">
      <alignment horizontal="center" vertical="center" wrapText="1" shrinkToFit="1"/>
    </xf>
    <xf numFmtId="49" fontId="4" fillId="0" borderId="38" xfId="0" applyNumberFormat="1" applyFont="1" applyBorder="1" applyAlignment="1">
      <alignment horizontal="center" vertical="center" wrapText="1" shrinkToFit="1"/>
    </xf>
    <xf numFmtId="49" fontId="0" fillId="0" borderId="39" xfId="0" applyNumberFormat="1" applyBorder="1" applyAlignment="1">
      <alignment horizontal="center" vertical="center" wrapText="1" shrinkToFit="1"/>
    </xf>
    <xf numFmtId="49" fontId="0" fillId="0" borderId="35" xfId="0" applyNumberFormat="1" applyFont="1" applyBorder="1" applyAlignment="1">
      <alignment horizontal="center" vertical="center" wrapText="1" shrinkToFit="1"/>
    </xf>
    <xf numFmtId="49" fontId="0" fillId="0" borderId="36" xfId="0" applyNumberFormat="1" applyFont="1" applyBorder="1" applyAlignment="1">
      <alignment horizontal="center" vertical="center" wrapText="1" shrinkToFit="1"/>
    </xf>
    <xf numFmtId="49" fontId="0" fillId="0" borderId="39" xfId="0" applyNumberFormat="1" applyFont="1" applyBorder="1" applyAlignment="1">
      <alignment horizontal="center" vertical="center" wrapText="1" shrinkToFit="1"/>
    </xf>
    <xf numFmtId="49" fontId="4" fillId="0" borderId="40" xfId="0" applyNumberFormat="1" applyFont="1" applyBorder="1" applyAlignment="1">
      <alignment horizontal="center" vertical="center" wrapText="1" shrinkToFit="1"/>
    </xf>
    <xf numFmtId="49" fontId="0" fillId="0" borderId="40" xfId="0" applyNumberFormat="1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 wrapText="1" shrinkToFit="1"/>
    </xf>
    <xf numFmtId="49" fontId="3" fillId="0" borderId="28" xfId="0" applyNumberFormat="1" applyFont="1" applyBorder="1" applyAlignment="1">
      <alignment horizontal="center" vertical="center" wrapText="1" shrinkToFit="1"/>
    </xf>
    <xf numFmtId="0" fontId="0" fillId="0" borderId="20" xfId="0" applyBorder="1" applyAlignment="1">
      <alignment/>
    </xf>
    <xf numFmtId="3" fontId="0" fillId="0" borderId="20" xfId="0" applyNumberFormat="1" applyFill="1" applyBorder="1" applyAlignment="1">
      <alignment/>
    </xf>
    <xf numFmtId="49" fontId="0" fillId="0" borderId="36" xfId="0" applyNumberFormat="1" applyFill="1" applyBorder="1" applyAlignment="1">
      <alignment horizontal="center" vertical="center" wrapText="1" shrinkToFit="1"/>
    </xf>
    <xf numFmtId="49" fontId="0" fillId="0" borderId="37" xfId="0" applyNumberForma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9" fontId="0" fillId="0" borderId="0" xfId="0" applyNumberFormat="1" applyFill="1" applyBorder="1" applyAlignment="1">
      <alignment horizontal="left" vertical="center" wrapText="1" shrinkToFi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="80" zoomScaleNormal="80" workbookViewId="0" topLeftCell="A10">
      <selection activeCell="J36" sqref="J36"/>
    </sheetView>
  </sheetViews>
  <sheetFormatPr defaultColWidth="9.140625" defaultRowHeight="12.75"/>
  <cols>
    <col min="1" max="1" width="36.00390625" style="0" customWidth="1"/>
    <col min="2" max="2" width="20.7109375" style="94" customWidth="1"/>
    <col min="3" max="3" width="18.57421875" style="94" customWidth="1"/>
    <col min="4" max="4" width="18.00390625" style="0" customWidth="1"/>
    <col min="5" max="5" width="14.57421875" style="0" customWidth="1"/>
    <col min="6" max="6" width="16.8515625" style="0" customWidth="1"/>
    <col min="7" max="7" width="15.421875" style="0" customWidth="1"/>
    <col min="8" max="8" width="9.421875" style="0" bestFit="1" customWidth="1"/>
  </cols>
  <sheetData>
    <row r="1" spans="1:11" ht="15">
      <c r="A1" s="81" t="s">
        <v>77</v>
      </c>
      <c r="F1" s="111" t="s">
        <v>84</v>
      </c>
      <c r="G1" s="111"/>
      <c r="H1" s="69"/>
      <c r="I1" s="69"/>
      <c r="J1" s="111"/>
      <c r="K1" s="111"/>
    </row>
    <row r="2" ht="13.5" thickBot="1"/>
    <row r="3" spans="1:10" ht="15.75" thickBot="1">
      <c r="A3" s="112" t="s">
        <v>0</v>
      </c>
      <c r="B3" s="113"/>
      <c r="C3" s="113"/>
      <c r="D3" s="113"/>
      <c r="E3" s="113"/>
      <c r="F3" s="113"/>
      <c r="G3" s="114"/>
      <c r="H3" s="6"/>
      <c r="I3" s="6"/>
      <c r="J3" s="6"/>
    </row>
    <row r="4" ht="16.5" thickBot="1">
      <c r="G4" s="74" t="s">
        <v>93</v>
      </c>
    </row>
    <row r="5" spans="1:7" s="68" customFormat="1" ht="57" customHeight="1" thickBot="1">
      <c r="A5" s="67" t="s">
        <v>1</v>
      </c>
      <c r="B5" s="75" t="s">
        <v>87</v>
      </c>
      <c r="C5" s="75" t="s">
        <v>88</v>
      </c>
      <c r="D5" s="76" t="s">
        <v>68</v>
      </c>
      <c r="E5" s="76" t="s">
        <v>8</v>
      </c>
      <c r="F5" s="76" t="s">
        <v>9</v>
      </c>
      <c r="G5" s="77" t="s">
        <v>10</v>
      </c>
    </row>
    <row r="6" spans="1:7" s="5" customFormat="1" ht="12" customHeight="1" thickBot="1" thickTop="1">
      <c r="A6" s="13"/>
      <c r="B6" s="73"/>
      <c r="C6" s="73"/>
      <c r="D6" s="14"/>
      <c r="E6" s="14" t="s">
        <v>11</v>
      </c>
      <c r="F6" s="14" t="s">
        <v>12</v>
      </c>
      <c r="G6" s="15" t="s">
        <v>13</v>
      </c>
    </row>
    <row r="7" spans="1:7" s="1" customFormat="1" ht="12.75" customHeight="1">
      <c r="A7" s="11" t="s">
        <v>37</v>
      </c>
      <c r="B7" s="95"/>
      <c r="C7" s="95"/>
      <c r="D7" s="52"/>
      <c r="E7" s="12"/>
      <c r="F7" s="12"/>
      <c r="G7" s="87"/>
    </row>
    <row r="8" spans="1:7" ht="12.75" customHeight="1">
      <c r="A8" s="9" t="s">
        <v>38</v>
      </c>
      <c r="B8" s="96"/>
      <c r="C8" s="96"/>
      <c r="D8" s="53" t="s">
        <v>73</v>
      </c>
      <c r="E8" s="7"/>
      <c r="F8" s="7"/>
      <c r="G8" s="88">
        <f>F8*E8</f>
        <v>0</v>
      </c>
    </row>
    <row r="9" spans="1:7" ht="12.75" customHeight="1">
      <c r="A9" s="48" t="s">
        <v>39</v>
      </c>
      <c r="B9" s="97"/>
      <c r="C9" s="97"/>
      <c r="D9" s="54" t="s">
        <v>42</v>
      </c>
      <c r="E9" s="49"/>
      <c r="F9" s="49"/>
      <c r="G9" s="88">
        <f aca="true" t="shared" si="0" ref="G9:G15">F9*E9</f>
        <v>0</v>
      </c>
    </row>
    <row r="10" spans="1:7" ht="12.75" customHeight="1">
      <c r="A10" s="84" t="s">
        <v>115</v>
      </c>
      <c r="B10" s="97" t="s">
        <v>129</v>
      </c>
      <c r="C10" s="97" t="s">
        <v>128</v>
      </c>
      <c r="D10" s="54" t="s">
        <v>119</v>
      </c>
      <c r="E10" s="93">
        <v>5</v>
      </c>
      <c r="F10" s="49">
        <v>20000</v>
      </c>
      <c r="G10" s="88">
        <f t="shared" si="0"/>
        <v>100000</v>
      </c>
    </row>
    <row r="11" spans="1:7" ht="12.75" customHeight="1">
      <c r="A11" s="84" t="s">
        <v>102</v>
      </c>
      <c r="B11" s="97" t="s">
        <v>129</v>
      </c>
      <c r="C11" s="97" t="s">
        <v>128</v>
      </c>
      <c r="D11" s="54" t="s">
        <v>105</v>
      </c>
      <c r="E11" s="49">
        <v>18</v>
      </c>
      <c r="F11" s="49">
        <v>6500</v>
      </c>
      <c r="G11" s="88">
        <f t="shared" si="0"/>
        <v>117000</v>
      </c>
    </row>
    <row r="12" spans="1:7" ht="12.75" customHeight="1">
      <c r="A12" s="48" t="s">
        <v>40</v>
      </c>
      <c r="B12" s="97"/>
      <c r="C12" s="97"/>
      <c r="D12" s="7"/>
      <c r="E12" s="7"/>
      <c r="F12" s="7"/>
      <c r="G12" s="89"/>
    </row>
    <row r="13" spans="1:7" ht="12.75" customHeight="1">
      <c r="A13" s="84" t="s">
        <v>114</v>
      </c>
      <c r="B13" s="97" t="s">
        <v>129</v>
      </c>
      <c r="C13" s="97" t="s">
        <v>128</v>
      </c>
      <c r="D13" s="54" t="s">
        <v>50</v>
      </c>
      <c r="E13" s="49">
        <v>18</v>
      </c>
      <c r="F13" s="49">
        <v>1800</v>
      </c>
      <c r="G13" s="88">
        <f>F13*E13</f>
        <v>32400</v>
      </c>
    </row>
    <row r="14" spans="1:7" ht="12.75" customHeight="1">
      <c r="A14" s="84" t="s">
        <v>113</v>
      </c>
      <c r="B14" s="97" t="s">
        <v>129</v>
      </c>
      <c r="C14" s="97" t="s">
        <v>128</v>
      </c>
      <c r="D14" s="54" t="s">
        <v>50</v>
      </c>
      <c r="E14" s="49">
        <v>36</v>
      </c>
      <c r="F14" s="49">
        <v>2500</v>
      </c>
      <c r="G14" s="88">
        <f>F14*E14</f>
        <v>90000</v>
      </c>
    </row>
    <row r="15" spans="1:7" ht="12.75" customHeight="1" thickBot="1">
      <c r="A15" s="48" t="s">
        <v>41</v>
      </c>
      <c r="B15" s="97"/>
      <c r="C15" s="97"/>
      <c r="D15" s="54" t="s">
        <v>42</v>
      </c>
      <c r="E15" s="49"/>
      <c r="F15" s="49"/>
      <c r="G15" s="88">
        <f t="shared" si="0"/>
        <v>0</v>
      </c>
    </row>
    <row r="16" spans="1:9" s="4" customFormat="1" ht="12.75" customHeight="1" thickBot="1" thickTop="1">
      <c r="A16" s="18" t="s">
        <v>3</v>
      </c>
      <c r="B16" s="98"/>
      <c r="C16" s="98"/>
      <c r="D16" s="55"/>
      <c r="E16" s="19"/>
      <c r="F16" s="19"/>
      <c r="G16" s="90">
        <f>SUM(G8:G15)</f>
        <v>339400</v>
      </c>
      <c r="H16" s="83">
        <f>G16/G56</f>
        <v>0.0688801396273897</v>
      </c>
      <c r="I16" s="4" t="s">
        <v>96</v>
      </c>
    </row>
    <row r="17" spans="1:7" s="1" customFormat="1" ht="12.75" customHeight="1" thickTop="1">
      <c r="A17" s="11" t="s">
        <v>43</v>
      </c>
      <c r="B17" s="95"/>
      <c r="C17" s="95"/>
      <c r="D17" s="52"/>
      <c r="E17" s="12"/>
      <c r="F17" s="12"/>
      <c r="G17" s="87"/>
    </row>
    <row r="18" spans="1:7" ht="12.75" customHeight="1">
      <c r="A18" s="9" t="s">
        <v>45</v>
      </c>
      <c r="B18" s="96"/>
      <c r="C18" s="96"/>
      <c r="D18" s="53"/>
      <c r="E18" s="7"/>
      <c r="F18" s="7"/>
      <c r="G18" s="88">
        <f aca="true" t="shared" si="1" ref="G18:G23">F18*E18</f>
        <v>0</v>
      </c>
    </row>
    <row r="19" spans="1:7" ht="12.75" customHeight="1">
      <c r="A19" s="9" t="s">
        <v>46</v>
      </c>
      <c r="B19" s="96"/>
      <c r="C19" s="96"/>
      <c r="D19" s="7"/>
      <c r="E19" s="7"/>
      <c r="F19" s="7"/>
      <c r="G19" s="88"/>
    </row>
    <row r="20" spans="1:7" ht="12.75" customHeight="1">
      <c r="A20" s="48"/>
      <c r="B20" s="97" t="s">
        <v>129</v>
      </c>
      <c r="C20" s="97" t="s">
        <v>127</v>
      </c>
      <c r="D20" s="53" t="s">
        <v>111</v>
      </c>
      <c r="E20" s="7">
        <v>6</v>
      </c>
      <c r="F20" s="7">
        <v>30000</v>
      </c>
      <c r="G20" s="88">
        <f>F20*E20</f>
        <v>180000</v>
      </c>
    </row>
    <row r="21" spans="1:7" ht="12.75" customHeight="1">
      <c r="A21" s="48"/>
      <c r="B21" s="97" t="s">
        <v>129</v>
      </c>
      <c r="C21" s="110" t="s">
        <v>135</v>
      </c>
      <c r="D21" s="54" t="s">
        <v>112</v>
      </c>
      <c r="E21" s="49">
        <v>1</v>
      </c>
      <c r="F21" s="49">
        <v>50000</v>
      </c>
      <c r="G21" s="108">
        <f>F21*E21</f>
        <v>50000</v>
      </c>
    </row>
    <row r="22" spans="1:7" ht="12.75" customHeight="1">
      <c r="A22" s="48" t="s">
        <v>47</v>
      </c>
      <c r="B22" s="97"/>
      <c r="C22" s="97"/>
      <c r="D22" s="54"/>
      <c r="E22" s="49"/>
      <c r="F22" s="49"/>
      <c r="G22" s="88">
        <f t="shared" si="1"/>
        <v>0</v>
      </c>
    </row>
    <row r="23" spans="1:7" ht="12.75" customHeight="1" thickBot="1">
      <c r="A23" s="16" t="s">
        <v>2</v>
      </c>
      <c r="B23" s="99"/>
      <c r="C23" s="99"/>
      <c r="D23" s="56"/>
      <c r="E23" s="17"/>
      <c r="F23" s="17"/>
      <c r="G23" s="88">
        <f t="shared" si="1"/>
        <v>0</v>
      </c>
    </row>
    <row r="24" spans="1:9" s="4" customFormat="1" ht="12.75" customHeight="1" thickBot="1" thickTop="1">
      <c r="A24" s="18" t="s">
        <v>4</v>
      </c>
      <c r="B24" s="98"/>
      <c r="C24" s="98"/>
      <c r="D24" s="55"/>
      <c r="E24" s="19"/>
      <c r="F24" s="19"/>
      <c r="G24" s="90">
        <f>SUM(G18:G23)</f>
        <v>230000</v>
      </c>
      <c r="H24" s="83">
        <f>G24/G56</f>
        <v>0.04667776109104193</v>
      </c>
      <c r="I24" s="4" t="s">
        <v>98</v>
      </c>
    </row>
    <row r="25" spans="1:7" s="1" customFormat="1" ht="12.75" customHeight="1" thickTop="1">
      <c r="A25" s="11" t="s">
        <v>49</v>
      </c>
      <c r="B25" s="95"/>
      <c r="C25" s="95"/>
      <c r="D25" s="52"/>
      <c r="E25" s="12"/>
      <c r="F25" s="12"/>
      <c r="G25" s="87"/>
    </row>
    <row r="26" spans="1:7" s="2" customFormat="1" ht="12.75" customHeight="1">
      <c r="A26" s="50" t="s">
        <v>110</v>
      </c>
      <c r="B26" s="100"/>
      <c r="C26" s="100"/>
      <c r="D26" s="57" t="s">
        <v>74</v>
      </c>
      <c r="E26" s="51"/>
      <c r="F26" s="51"/>
      <c r="G26" s="88">
        <f>F26*E26</f>
        <v>0</v>
      </c>
    </row>
    <row r="27" spans="1:7" s="2" customFormat="1" ht="24.75" customHeight="1">
      <c r="A27" s="10" t="s">
        <v>51</v>
      </c>
      <c r="B27" s="101"/>
      <c r="C27" s="101"/>
      <c r="D27" s="58" t="s">
        <v>50</v>
      </c>
      <c r="E27" s="8"/>
      <c r="F27" s="8"/>
      <c r="G27" s="88">
        <f>F27*E27</f>
        <v>0</v>
      </c>
    </row>
    <row r="28" spans="1:7" s="2" customFormat="1" ht="24.75" customHeight="1">
      <c r="A28" s="10" t="s">
        <v>70</v>
      </c>
      <c r="B28" s="101"/>
      <c r="C28" s="101"/>
      <c r="D28" s="58" t="s">
        <v>50</v>
      </c>
      <c r="E28" s="8"/>
      <c r="F28" s="8"/>
      <c r="G28" s="88">
        <f>F28*E28</f>
        <v>0</v>
      </c>
    </row>
    <row r="29" spans="1:7" s="2" customFormat="1" ht="24.75" customHeight="1">
      <c r="A29" s="10" t="s">
        <v>72</v>
      </c>
      <c r="B29" s="97" t="s">
        <v>129</v>
      </c>
      <c r="C29" s="101" t="s">
        <v>126</v>
      </c>
      <c r="D29" s="58" t="s">
        <v>50</v>
      </c>
      <c r="E29" s="8">
        <v>36</v>
      </c>
      <c r="F29" s="8">
        <v>13000</v>
      </c>
      <c r="G29" s="88">
        <f>F29*E29</f>
        <v>468000</v>
      </c>
    </row>
    <row r="30" spans="1:7" s="2" customFormat="1" ht="12.75" customHeight="1" thickBot="1">
      <c r="A30" s="20" t="s">
        <v>71</v>
      </c>
      <c r="B30" s="102"/>
      <c r="C30" s="102"/>
      <c r="D30" s="59" t="s">
        <v>50</v>
      </c>
      <c r="E30" s="21"/>
      <c r="F30" s="21"/>
      <c r="G30" s="91">
        <f>F30*E30</f>
        <v>0</v>
      </c>
    </row>
    <row r="31" spans="1:9" s="4" customFormat="1" ht="12.75" customHeight="1" thickBot="1" thickTop="1">
      <c r="A31" s="61" t="s">
        <v>52</v>
      </c>
      <c r="B31" s="103"/>
      <c r="C31" s="103"/>
      <c r="D31" s="62"/>
      <c r="E31" s="63"/>
      <c r="F31" s="63"/>
      <c r="G31" s="90">
        <f>SUM(G26:G30)</f>
        <v>468000</v>
      </c>
      <c r="H31" s="83">
        <f>G31/G56</f>
        <v>0.0949790964809027</v>
      </c>
      <c r="I31" s="4" t="s">
        <v>120</v>
      </c>
    </row>
    <row r="32" spans="1:7" s="1" customFormat="1" ht="12.75" customHeight="1" thickTop="1">
      <c r="A32" s="11" t="s">
        <v>55</v>
      </c>
      <c r="B32" s="95"/>
      <c r="C32" s="95"/>
      <c r="D32" s="52"/>
      <c r="E32" s="12"/>
      <c r="F32" s="12"/>
      <c r="G32" s="87"/>
    </row>
    <row r="33" spans="1:7" ht="12.75" customHeight="1">
      <c r="A33" s="9" t="s">
        <v>53</v>
      </c>
      <c r="B33" s="96"/>
      <c r="C33" s="96"/>
      <c r="D33" s="53"/>
      <c r="E33" s="7"/>
      <c r="F33" s="7"/>
      <c r="G33" s="88">
        <f>F33*E33</f>
        <v>0</v>
      </c>
    </row>
    <row r="34" spans="1:7" ht="12.75" customHeight="1" thickBot="1">
      <c r="A34" s="16" t="s">
        <v>54</v>
      </c>
      <c r="B34" s="99"/>
      <c r="C34" s="99"/>
      <c r="D34" s="56"/>
      <c r="E34" s="17"/>
      <c r="F34" s="17"/>
      <c r="G34" s="88">
        <f>F34*E34</f>
        <v>0</v>
      </c>
    </row>
    <row r="35" spans="1:7" s="4" customFormat="1" ht="12.75" customHeight="1" thickBot="1" thickTop="1">
      <c r="A35" s="18" t="s">
        <v>5</v>
      </c>
      <c r="B35" s="98"/>
      <c r="C35" s="98"/>
      <c r="D35" s="55"/>
      <c r="E35" s="19"/>
      <c r="F35" s="19"/>
      <c r="G35" s="90">
        <f>SUM(G33:G34)</f>
        <v>0</v>
      </c>
    </row>
    <row r="36" spans="1:7" s="1" customFormat="1" ht="12.75" customHeight="1" thickTop="1">
      <c r="A36" s="11" t="s">
        <v>89</v>
      </c>
      <c r="B36" s="95"/>
      <c r="C36" s="95"/>
      <c r="D36" s="52"/>
      <c r="E36" s="12"/>
      <c r="F36" s="12"/>
      <c r="G36" s="87"/>
    </row>
    <row r="37" spans="1:7" ht="12.75" customHeight="1">
      <c r="A37" s="9" t="s">
        <v>56</v>
      </c>
      <c r="B37" s="97" t="s">
        <v>129</v>
      </c>
      <c r="C37" s="96" t="s">
        <v>124</v>
      </c>
      <c r="D37" s="53" t="s">
        <v>106</v>
      </c>
      <c r="E37" s="7">
        <v>6</v>
      </c>
      <c r="F37" s="7">
        <v>25000</v>
      </c>
      <c r="G37" s="88">
        <f aca="true" t="shared" si="2" ref="G37:G44">F37*E37</f>
        <v>150000</v>
      </c>
    </row>
    <row r="38" spans="1:7" ht="12.75" customHeight="1">
      <c r="A38" s="9" t="s">
        <v>57</v>
      </c>
      <c r="B38" s="97" t="s">
        <v>129</v>
      </c>
      <c r="C38" s="96" t="s">
        <v>124</v>
      </c>
      <c r="D38" s="53" t="s">
        <v>107</v>
      </c>
      <c r="E38" s="7">
        <v>180</v>
      </c>
      <c r="F38" s="7">
        <v>2000</v>
      </c>
      <c r="G38" s="88">
        <f t="shared" si="2"/>
        <v>360000</v>
      </c>
    </row>
    <row r="39" spans="1:7" ht="12.75" customHeight="1">
      <c r="A39" s="9" t="s">
        <v>58</v>
      </c>
      <c r="B39" s="97" t="s">
        <v>129</v>
      </c>
      <c r="C39" s="96" t="s">
        <v>124</v>
      </c>
      <c r="D39" s="53" t="s">
        <v>50</v>
      </c>
      <c r="E39" s="7">
        <v>6</v>
      </c>
      <c r="F39" s="7">
        <v>25000</v>
      </c>
      <c r="G39" s="88">
        <f t="shared" si="2"/>
        <v>150000</v>
      </c>
    </row>
    <row r="40" spans="1:7" ht="24.75" customHeight="1">
      <c r="A40" s="9" t="s">
        <v>90</v>
      </c>
      <c r="B40" s="96"/>
      <c r="C40" s="96"/>
      <c r="D40" s="53"/>
      <c r="E40" s="7"/>
      <c r="F40" s="7"/>
      <c r="G40" s="88">
        <f t="shared" si="2"/>
        <v>0</v>
      </c>
    </row>
    <row r="41" spans="1:7" ht="12.75" customHeight="1">
      <c r="A41" s="9" t="s">
        <v>67</v>
      </c>
      <c r="B41" s="96"/>
      <c r="C41" s="96"/>
      <c r="D41" s="53"/>
      <c r="E41" s="7"/>
      <c r="F41" s="7"/>
      <c r="G41" s="88">
        <f t="shared" si="2"/>
        <v>0</v>
      </c>
    </row>
    <row r="42" spans="1:7" ht="12.75" customHeight="1">
      <c r="A42" s="85" t="s">
        <v>99</v>
      </c>
      <c r="B42" s="97" t="s">
        <v>130</v>
      </c>
      <c r="C42" s="109" t="s">
        <v>134</v>
      </c>
      <c r="D42" s="53" t="s">
        <v>101</v>
      </c>
      <c r="E42" s="7">
        <v>216</v>
      </c>
      <c r="F42" s="7">
        <v>7000</v>
      </c>
      <c r="G42" s="88">
        <f t="shared" si="2"/>
        <v>1512000</v>
      </c>
    </row>
    <row r="43" spans="1:7" ht="24.75" customHeight="1">
      <c r="A43" s="85" t="s">
        <v>100</v>
      </c>
      <c r="B43" s="105" t="s">
        <v>129</v>
      </c>
      <c r="C43" s="109" t="s">
        <v>133</v>
      </c>
      <c r="D43" s="53" t="s">
        <v>103</v>
      </c>
      <c r="E43" s="7">
        <v>72</v>
      </c>
      <c r="F43" s="7">
        <v>20000</v>
      </c>
      <c r="G43" s="88">
        <f t="shared" si="2"/>
        <v>1440000</v>
      </c>
    </row>
    <row r="44" spans="1:7" ht="12.75" customHeight="1" thickBot="1">
      <c r="A44" s="64" t="s">
        <v>76</v>
      </c>
      <c r="B44" s="104"/>
      <c r="C44" s="104"/>
      <c r="D44" s="65"/>
      <c r="E44" s="66"/>
      <c r="F44" s="66"/>
      <c r="G44" s="88">
        <f t="shared" si="2"/>
        <v>0</v>
      </c>
    </row>
    <row r="45" spans="1:7" s="4" customFormat="1" ht="12.75" customHeight="1" thickBot="1" thickTop="1">
      <c r="A45" s="18" t="s">
        <v>6</v>
      </c>
      <c r="B45" s="98"/>
      <c r="C45" s="98"/>
      <c r="D45" s="55"/>
      <c r="E45" s="19"/>
      <c r="F45" s="19"/>
      <c r="G45" s="90">
        <f>SUM(G37:G44)</f>
        <v>3612000</v>
      </c>
    </row>
    <row r="46" spans="1:7" s="1" customFormat="1" ht="12.75" customHeight="1" thickTop="1">
      <c r="A46" s="11" t="s">
        <v>59</v>
      </c>
      <c r="B46" s="95"/>
      <c r="C46" s="95"/>
      <c r="D46" s="52"/>
      <c r="E46" s="12"/>
      <c r="F46" s="12"/>
      <c r="G46" s="87"/>
    </row>
    <row r="47" spans="1:7" ht="12.75" customHeight="1">
      <c r="A47" s="9" t="s">
        <v>60</v>
      </c>
      <c r="B47" s="97" t="s">
        <v>129</v>
      </c>
      <c r="C47" s="96" t="s">
        <v>131</v>
      </c>
      <c r="D47" s="53" t="s">
        <v>109</v>
      </c>
      <c r="E47" s="7">
        <v>60</v>
      </c>
      <c r="F47" s="7">
        <v>4000</v>
      </c>
      <c r="G47" s="88">
        <f aca="true" t="shared" si="3" ref="G47:G54">F47*E47</f>
        <v>240000</v>
      </c>
    </row>
    <row r="48" spans="1:7" ht="12.75" customHeight="1">
      <c r="A48" s="9" t="s">
        <v>61</v>
      </c>
      <c r="B48" s="96"/>
      <c r="C48" s="96"/>
      <c r="D48" s="53"/>
      <c r="E48" s="7"/>
      <c r="F48" s="7"/>
      <c r="G48" s="88">
        <f t="shared" si="3"/>
        <v>0</v>
      </c>
    </row>
    <row r="49" spans="1:7" ht="12.75" customHeight="1">
      <c r="A49" s="9" t="s">
        <v>62</v>
      </c>
      <c r="B49" s="97" t="s">
        <v>129</v>
      </c>
      <c r="C49" s="97"/>
      <c r="D49" s="54" t="s">
        <v>75</v>
      </c>
      <c r="E49" s="49"/>
      <c r="F49" s="49"/>
      <c r="G49" s="91">
        <f t="shared" si="3"/>
        <v>0</v>
      </c>
    </row>
    <row r="50" spans="1:7" ht="12.75" customHeight="1">
      <c r="A50" s="9" t="s">
        <v>63</v>
      </c>
      <c r="B50" s="53"/>
      <c r="C50" s="105"/>
      <c r="D50" s="7"/>
      <c r="E50" s="7"/>
      <c r="F50" s="7"/>
      <c r="G50" s="107"/>
    </row>
    <row r="51" spans="1:7" ht="12.75" customHeight="1">
      <c r="A51" s="85" t="s">
        <v>123</v>
      </c>
      <c r="B51" s="97" t="s">
        <v>129</v>
      </c>
      <c r="C51" s="96" t="s">
        <v>132</v>
      </c>
      <c r="D51" s="53" t="s">
        <v>117</v>
      </c>
      <c r="E51" s="7">
        <v>3</v>
      </c>
      <c r="F51" s="7">
        <v>6000</v>
      </c>
      <c r="G51" s="88">
        <f>F51*E51</f>
        <v>18000</v>
      </c>
    </row>
    <row r="52" spans="1:7" ht="12.75" customHeight="1">
      <c r="A52" s="85" t="s">
        <v>121</v>
      </c>
      <c r="B52" s="97" t="s">
        <v>129</v>
      </c>
      <c r="C52" s="96" t="s">
        <v>125</v>
      </c>
      <c r="D52" s="53" t="s">
        <v>122</v>
      </c>
      <c r="E52" s="7">
        <v>100</v>
      </c>
      <c r="F52" s="7">
        <v>200</v>
      </c>
      <c r="G52" s="88">
        <f>F52*E52</f>
        <v>20000</v>
      </c>
    </row>
    <row r="53" spans="1:7" ht="12.75" customHeight="1">
      <c r="A53" s="9" t="s">
        <v>64</v>
      </c>
      <c r="B53" s="105"/>
      <c r="C53" s="105"/>
      <c r="D53" s="53"/>
      <c r="E53" s="7"/>
      <c r="F53" s="7"/>
      <c r="G53" s="88">
        <f t="shared" si="3"/>
        <v>0</v>
      </c>
    </row>
    <row r="54" spans="1:7" ht="12.75" customHeight="1" thickBot="1">
      <c r="A54" s="64" t="s">
        <v>65</v>
      </c>
      <c r="B54" s="104"/>
      <c r="C54" s="104"/>
      <c r="D54" s="65"/>
      <c r="E54" s="66"/>
      <c r="F54" s="66"/>
      <c r="G54" s="89">
        <f t="shared" si="3"/>
        <v>0</v>
      </c>
    </row>
    <row r="55" spans="1:7" s="4" customFormat="1" ht="12.75" customHeight="1" thickBot="1" thickTop="1">
      <c r="A55" s="18" t="s">
        <v>7</v>
      </c>
      <c r="B55" s="98"/>
      <c r="C55" s="98"/>
      <c r="D55" s="55"/>
      <c r="E55" s="19"/>
      <c r="F55" s="19"/>
      <c r="G55" s="90">
        <f>SUM(G47:G54)</f>
        <v>278000</v>
      </c>
    </row>
    <row r="56" spans="1:7" s="3" customFormat="1" ht="36" customHeight="1" thickBot="1" thickTop="1">
      <c r="A56" s="22" t="s">
        <v>66</v>
      </c>
      <c r="B56" s="106"/>
      <c r="C56" s="106"/>
      <c r="D56" s="60"/>
      <c r="E56" s="23"/>
      <c r="F56" s="23"/>
      <c r="G56" s="92">
        <f>G55+G45+G35+G31+G24+G16</f>
        <v>4927400</v>
      </c>
    </row>
    <row r="57" spans="1:7" ht="18.75" customHeight="1">
      <c r="A57" s="115" t="s">
        <v>44</v>
      </c>
      <c r="B57" s="115"/>
      <c r="C57" s="115"/>
      <c r="D57" s="115"/>
      <c r="E57" s="115"/>
      <c r="F57" s="115"/>
      <c r="G57" s="115"/>
    </row>
    <row r="58" ht="12.75">
      <c r="A58" t="s">
        <v>48</v>
      </c>
    </row>
    <row r="59" ht="12.75">
      <c r="A59" t="s">
        <v>69</v>
      </c>
    </row>
    <row r="60" ht="12.75">
      <c r="A60" t="s">
        <v>81</v>
      </c>
    </row>
    <row r="61" ht="12.75">
      <c r="A61" t="s">
        <v>94</v>
      </c>
    </row>
  </sheetData>
  <mergeCells count="4">
    <mergeCell ref="J1:K1"/>
    <mergeCell ref="A3:G3"/>
    <mergeCell ref="A57:G57"/>
    <mergeCell ref="F1:G1"/>
  </mergeCells>
  <printOptions/>
  <pageMargins left="0.49" right="0.49" top="0.66" bottom="1" header="0.4921259845" footer="0.4921259845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I15" sqref="I15"/>
    </sheetView>
  </sheetViews>
  <sheetFormatPr defaultColWidth="9.140625" defaultRowHeight="12.75"/>
  <cols>
    <col min="1" max="1" width="3.7109375" style="0" customWidth="1"/>
    <col min="2" max="2" width="42.7109375" style="0" customWidth="1"/>
    <col min="3" max="3" width="14.140625" style="0" customWidth="1"/>
    <col min="4" max="4" width="13.00390625" style="0" customWidth="1"/>
    <col min="5" max="5" width="14.00390625" style="0" customWidth="1"/>
  </cols>
  <sheetData>
    <row r="1" spans="2:7" ht="12.75">
      <c r="B1" s="1" t="s">
        <v>77</v>
      </c>
      <c r="C1" s="116" t="s">
        <v>85</v>
      </c>
      <c r="D1" s="117"/>
      <c r="E1" s="117"/>
      <c r="F1" s="111"/>
      <c r="G1" s="111"/>
    </row>
    <row r="2" ht="13.5" thickBot="1"/>
    <row r="3" spans="1:5" ht="17.25" customHeight="1" thickBot="1">
      <c r="A3" s="112" t="s">
        <v>35</v>
      </c>
      <c r="B3" s="113"/>
      <c r="C3" s="113"/>
      <c r="D3" s="113"/>
      <c r="E3" s="114"/>
    </row>
    <row r="4" ht="13.5" thickBot="1"/>
    <row r="5" spans="1:5" s="1" customFormat="1" ht="12.75">
      <c r="A5" s="119" t="s">
        <v>31</v>
      </c>
      <c r="B5" s="118" t="s">
        <v>36</v>
      </c>
      <c r="C5" s="118" t="s">
        <v>27</v>
      </c>
      <c r="D5" s="118"/>
      <c r="E5" s="26" t="s">
        <v>29</v>
      </c>
    </row>
    <row r="6" spans="1:5" s="1" customFormat="1" ht="13.5" thickBot="1">
      <c r="A6" s="120"/>
      <c r="B6" s="121"/>
      <c r="C6" s="32" t="s">
        <v>28</v>
      </c>
      <c r="D6" s="32" t="s">
        <v>95</v>
      </c>
      <c r="E6" s="33" t="s">
        <v>30</v>
      </c>
    </row>
    <row r="7" spans="1:5" ht="33" customHeight="1">
      <c r="A7" s="30" t="s">
        <v>19</v>
      </c>
      <c r="B7" s="31" t="s">
        <v>80</v>
      </c>
      <c r="C7" s="43">
        <f>D7/D19</f>
        <v>6224.922936985194</v>
      </c>
      <c r="D7" s="44">
        <f>E7*'Rozpočet projektu'!G56</f>
        <v>246370</v>
      </c>
      <c r="E7" s="38">
        <v>0.05</v>
      </c>
    </row>
    <row r="8" spans="1:5" ht="25.5">
      <c r="A8" s="27" t="s">
        <v>20</v>
      </c>
      <c r="B8" s="24" t="s">
        <v>14</v>
      </c>
      <c r="C8" s="44"/>
      <c r="D8" s="44"/>
      <c r="E8" s="39">
        <v>0</v>
      </c>
    </row>
    <row r="9" spans="1:5" ht="25.5">
      <c r="A9" s="27" t="s">
        <v>21</v>
      </c>
      <c r="B9" s="24" t="s">
        <v>16</v>
      </c>
      <c r="C9" s="44">
        <f>D9/D19</f>
        <v>62249.229369851935</v>
      </c>
      <c r="D9" s="44">
        <f>E9*'Rozpočet projektu'!G56</f>
        <v>2463700</v>
      </c>
      <c r="E9" s="39">
        <v>0.5</v>
      </c>
    </row>
    <row r="10" spans="1:5" ht="15.75" customHeight="1">
      <c r="A10" s="27" t="s">
        <v>22</v>
      </c>
      <c r="B10" s="24" t="s">
        <v>15</v>
      </c>
      <c r="C10" s="44">
        <f>D10/D19</f>
        <v>56024.30643286674</v>
      </c>
      <c r="D10" s="44">
        <f>E10*'Rozpočet projektu'!G56</f>
        <v>2217330</v>
      </c>
      <c r="E10" s="39">
        <v>0.45</v>
      </c>
    </row>
    <row r="11" spans="1:5" ht="19.5" customHeight="1">
      <c r="A11" s="27" t="s">
        <v>23</v>
      </c>
      <c r="B11" s="24" t="s">
        <v>17</v>
      </c>
      <c r="C11" s="44"/>
      <c r="D11" s="44"/>
      <c r="E11" s="39">
        <v>0</v>
      </c>
    </row>
    <row r="12" spans="1:5" ht="21" customHeight="1" thickBot="1">
      <c r="A12" s="28" t="s">
        <v>24</v>
      </c>
      <c r="B12" s="29" t="s">
        <v>18</v>
      </c>
      <c r="C12" s="45"/>
      <c r="D12" s="45"/>
      <c r="E12" s="40">
        <v>0</v>
      </c>
    </row>
    <row r="13" spans="3:5" ht="13.5" thickBot="1">
      <c r="C13" s="46"/>
      <c r="D13" s="46"/>
      <c r="E13" s="41"/>
    </row>
    <row r="14" spans="1:5" s="4" customFormat="1" ht="26.25" customHeight="1" thickBot="1">
      <c r="A14" s="34" t="s">
        <v>25</v>
      </c>
      <c r="B14" s="35" t="s">
        <v>26</v>
      </c>
      <c r="C14" s="47">
        <f>SUM(C7:C12)</f>
        <v>124498.45873970387</v>
      </c>
      <c r="D14" s="47">
        <f>SUM(D7:D12)</f>
        <v>4927400</v>
      </c>
      <c r="E14" s="42">
        <f>SUM(E7:E12)</f>
        <v>1</v>
      </c>
    </row>
    <row r="15" spans="1:5" s="4" customFormat="1" ht="26.25" customHeight="1">
      <c r="A15" s="36"/>
      <c r="B15" s="37"/>
      <c r="C15" s="36"/>
      <c r="D15" s="36"/>
      <c r="E15" s="36"/>
    </row>
    <row r="16" spans="1:5" s="4" customFormat="1" ht="26.25" customHeight="1">
      <c r="A16" s="36"/>
      <c r="B16" s="37"/>
      <c r="C16" s="36"/>
      <c r="D16" s="36"/>
      <c r="E16" s="36"/>
    </row>
    <row r="17" ht="13.5" thickBot="1"/>
    <row r="18" spans="3:4" ht="12.75">
      <c r="C18" s="25" t="s">
        <v>33</v>
      </c>
      <c r="D18" s="26" t="s">
        <v>34</v>
      </c>
    </row>
    <row r="19" spans="2:4" ht="13.5" thickBot="1">
      <c r="B19" t="s">
        <v>32</v>
      </c>
      <c r="C19" s="28">
        <v>1</v>
      </c>
      <c r="D19" s="86">
        <v>39.578</v>
      </c>
    </row>
    <row r="20" ht="12.75">
      <c r="B20" t="s">
        <v>82</v>
      </c>
    </row>
    <row r="21" ht="12.75">
      <c r="B21" t="s">
        <v>97</v>
      </c>
    </row>
    <row r="23" ht="12.75">
      <c r="A23" s="78" t="s">
        <v>91</v>
      </c>
    </row>
  </sheetData>
  <mergeCells count="6">
    <mergeCell ref="F1:G1"/>
    <mergeCell ref="C1:E1"/>
    <mergeCell ref="C5:D5"/>
    <mergeCell ref="A5:A6"/>
    <mergeCell ref="B5:B6"/>
    <mergeCell ref="A3:E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workbookViewId="0" topLeftCell="A25">
      <selection activeCell="G27" sqref="G27"/>
    </sheetView>
  </sheetViews>
  <sheetFormatPr defaultColWidth="9.140625" defaultRowHeight="12.75"/>
  <cols>
    <col min="1" max="1" width="25.140625" style="70" customWidth="1"/>
    <col min="2" max="2" width="81.421875" style="70" customWidth="1"/>
    <col min="3" max="3" width="15.140625" style="70" hidden="1" customWidth="1"/>
    <col min="4" max="4" width="4.8515625" style="70" hidden="1" customWidth="1"/>
    <col min="5" max="5" width="4.28125" style="70" hidden="1" customWidth="1"/>
    <col min="6" max="16384" width="9.140625" style="70" customWidth="1"/>
  </cols>
  <sheetData>
    <row r="1" spans="1:2" ht="12.75">
      <c r="A1" s="1" t="s">
        <v>77</v>
      </c>
      <c r="B1" s="82" t="s">
        <v>86</v>
      </c>
    </row>
    <row r="2" ht="13.5" thickBot="1"/>
    <row r="3" spans="1:5" ht="15.75" thickBot="1">
      <c r="A3" s="112" t="s">
        <v>78</v>
      </c>
      <c r="B3" s="113"/>
      <c r="C3" s="113"/>
      <c r="D3" s="113"/>
      <c r="E3" s="114"/>
    </row>
    <row r="4" spans="1:2" ht="29.25" customHeight="1" thickBot="1">
      <c r="A4" s="79" t="s">
        <v>83</v>
      </c>
      <c r="B4" s="80"/>
    </row>
    <row r="5" spans="1:2" ht="13.5" thickBot="1">
      <c r="A5" s="67" t="s">
        <v>1</v>
      </c>
      <c r="B5" s="71" t="s">
        <v>79</v>
      </c>
    </row>
    <row r="6" spans="1:2" ht="15.75" thickBot="1" thickTop="1">
      <c r="A6" s="13"/>
      <c r="B6" s="72"/>
    </row>
    <row r="7" spans="1:2" ht="12.75">
      <c r="A7" s="11" t="s">
        <v>37</v>
      </c>
      <c r="B7" s="72"/>
    </row>
    <row r="8" spans="1:2" ht="12.75">
      <c r="A8" s="9" t="s">
        <v>38</v>
      </c>
      <c r="B8" s="72"/>
    </row>
    <row r="9" spans="1:2" ht="25.5">
      <c r="A9" s="48" t="s">
        <v>39</v>
      </c>
      <c r="B9" s="72" t="s">
        <v>136</v>
      </c>
    </row>
    <row r="10" spans="1:2" ht="25.5">
      <c r="A10" s="48" t="s">
        <v>40</v>
      </c>
      <c r="B10" s="72" t="s">
        <v>137</v>
      </c>
    </row>
    <row r="11" spans="1:2" ht="24.75" customHeight="1" thickBot="1">
      <c r="A11" s="48" t="s">
        <v>41</v>
      </c>
      <c r="B11" s="72"/>
    </row>
    <row r="12" spans="1:2" ht="14.25" thickBot="1" thickTop="1">
      <c r="A12" s="18"/>
      <c r="B12" s="72"/>
    </row>
    <row r="13" spans="1:2" ht="26.25" thickTop="1">
      <c r="A13" s="11" t="s">
        <v>43</v>
      </c>
      <c r="B13" s="72"/>
    </row>
    <row r="14" spans="1:2" ht="12.75">
      <c r="A14" s="9" t="s">
        <v>45</v>
      </c>
      <c r="B14" s="72"/>
    </row>
    <row r="15" spans="1:2" ht="25.5">
      <c r="A15" s="9" t="s">
        <v>46</v>
      </c>
      <c r="B15" s="72" t="s">
        <v>138</v>
      </c>
    </row>
    <row r="16" spans="1:2" ht="12.75">
      <c r="A16" s="48" t="s">
        <v>47</v>
      </c>
      <c r="B16" s="72"/>
    </row>
    <row r="17" spans="1:2" ht="13.5" thickBot="1">
      <c r="A17" s="16" t="s">
        <v>2</v>
      </c>
      <c r="B17" s="72"/>
    </row>
    <row r="18" spans="1:2" ht="14.25" thickBot="1" thickTop="1">
      <c r="A18" s="18"/>
      <c r="B18" s="72"/>
    </row>
    <row r="19" spans="1:2" ht="13.5" thickTop="1">
      <c r="A19" s="11" t="s">
        <v>49</v>
      </c>
      <c r="B19" s="72"/>
    </row>
    <row r="20" spans="1:2" ht="25.5">
      <c r="A20" s="50" t="s">
        <v>92</v>
      </c>
      <c r="B20" s="72"/>
    </row>
    <row r="21" spans="1:2" ht="25.5">
      <c r="A21" s="10" t="s">
        <v>51</v>
      </c>
      <c r="B21" s="72"/>
    </row>
    <row r="22" spans="1:2" ht="38.25">
      <c r="A22" s="10" t="s">
        <v>70</v>
      </c>
      <c r="B22" s="72"/>
    </row>
    <row r="23" spans="1:2" ht="38.25">
      <c r="A23" s="10" t="s">
        <v>72</v>
      </c>
      <c r="B23" s="72" t="s">
        <v>139</v>
      </c>
    </row>
    <row r="24" spans="1:2" ht="13.5" thickBot="1">
      <c r="A24" s="20" t="s">
        <v>71</v>
      </c>
      <c r="B24" s="72"/>
    </row>
    <row r="25" spans="1:2" ht="14.25" thickBot="1" thickTop="1">
      <c r="A25" s="61"/>
      <c r="B25" s="72"/>
    </row>
    <row r="26" spans="1:2" ht="25.5" customHeight="1" thickTop="1">
      <c r="A26" s="11" t="s">
        <v>55</v>
      </c>
      <c r="B26" s="72"/>
    </row>
    <row r="27" spans="1:2" ht="12.75">
      <c r="A27" s="9" t="s">
        <v>53</v>
      </c>
      <c r="B27" s="72"/>
    </row>
    <row r="28" spans="1:2" ht="13.5" thickBot="1">
      <c r="A28" s="16" t="s">
        <v>54</v>
      </c>
      <c r="B28" s="72"/>
    </row>
    <row r="29" spans="1:2" ht="14.25" thickBot="1" thickTop="1">
      <c r="A29" s="18"/>
      <c r="B29" s="72"/>
    </row>
    <row r="30" spans="1:2" ht="22.5" customHeight="1" thickTop="1">
      <c r="A30" s="11" t="s">
        <v>89</v>
      </c>
      <c r="B30" s="72"/>
    </row>
    <row r="31" spans="1:2" ht="12.75">
      <c r="A31" s="9" t="s">
        <v>56</v>
      </c>
      <c r="B31" s="72" t="s">
        <v>140</v>
      </c>
    </row>
    <row r="32" spans="1:2" ht="12.75">
      <c r="A32" s="9" t="s">
        <v>57</v>
      </c>
      <c r="B32" s="72" t="s">
        <v>108</v>
      </c>
    </row>
    <row r="33" spans="1:2" ht="12.75">
      <c r="A33" s="9" t="s">
        <v>58</v>
      </c>
      <c r="B33" s="72" t="s">
        <v>141</v>
      </c>
    </row>
    <row r="34" spans="1:2" ht="38.25">
      <c r="A34" s="9" t="s">
        <v>90</v>
      </c>
      <c r="B34" s="72"/>
    </row>
    <row r="35" spans="1:2" ht="25.5">
      <c r="A35" s="9" t="s">
        <v>67</v>
      </c>
      <c r="B35" s="72" t="s">
        <v>104</v>
      </c>
    </row>
    <row r="36" spans="1:2" ht="13.5" thickBot="1">
      <c r="A36" s="64" t="s">
        <v>76</v>
      </c>
      <c r="B36" s="72"/>
    </row>
    <row r="37" spans="1:2" ht="14.25" thickBot="1" thickTop="1">
      <c r="A37" s="18"/>
      <c r="B37" s="72"/>
    </row>
    <row r="38" spans="1:2" ht="13.5" thickTop="1">
      <c r="A38" s="11" t="s">
        <v>59</v>
      </c>
      <c r="B38" s="72"/>
    </row>
    <row r="39" spans="1:2" ht="25.5">
      <c r="A39" s="9" t="s">
        <v>60</v>
      </c>
      <c r="B39" s="72" t="s">
        <v>116</v>
      </c>
    </row>
    <row r="40" spans="1:2" ht="12.75">
      <c r="A40" s="9" t="s">
        <v>61</v>
      </c>
      <c r="B40" s="72"/>
    </row>
    <row r="41" spans="1:2" ht="12.75">
      <c r="A41" s="9" t="s">
        <v>62</v>
      </c>
      <c r="B41" s="72"/>
    </row>
    <row r="42" spans="1:2" ht="12.75">
      <c r="A42" s="9" t="s">
        <v>63</v>
      </c>
      <c r="B42" s="72" t="s">
        <v>118</v>
      </c>
    </row>
    <row r="43" spans="1:2" ht="27.75" customHeight="1">
      <c r="A43" s="9" t="s">
        <v>64</v>
      </c>
      <c r="B43" s="72"/>
    </row>
    <row r="44" spans="1:2" ht="29.25" customHeight="1" thickBot="1">
      <c r="A44" s="64" t="s">
        <v>65</v>
      </c>
      <c r="B44" s="72"/>
    </row>
    <row r="45" ht="13.5" thickTop="1"/>
  </sheetData>
  <mergeCells count="1">
    <mergeCell ref="A3:E3"/>
  </mergeCells>
  <printOptions/>
  <pageMargins left="0.75" right="0.75" top="1" bottom="1" header="0.4921259845" footer="0.492125984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Karovicova</dc:creator>
  <cp:keywords/>
  <dc:description/>
  <cp:lastModifiedBy>James Bond</cp:lastModifiedBy>
  <cp:lastPrinted>2004-12-17T13:14:55Z</cp:lastPrinted>
  <dcterms:created xsi:type="dcterms:W3CDTF">2003-05-29T12:21:52Z</dcterms:created>
  <dcterms:modified xsi:type="dcterms:W3CDTF">2005-05-17T11:59:40Z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565524322</vt:i4>
  </property>
  <property fmtid="{D5CDD505-2E9C-101B-9397-08002B2CF9AE}" pid="3" name="_EmailSubject">
    <vt:lpwstr>podklady do Vyzvy</vt:lpwstr>
  </property>
  <property fmtid="{D5CDD505-2E9C-101B-9397-08002B2CF9AE}" pid="4" name="_AuthorEmail">
    <vt:lpwstr>durisin@education.gov.sk</vt:lpwstr>
  </property>
  <property fmtid="{D5CDD505-2E9C-101B-9397-08002B2CF9AE}" pid="5" name="_AuthorEmailDisplayName">
    <vt:lpwstr>Marián Ďurišin</vt:lpwstr>
  </property>
  <property fmtid="{D5CDD505-2E9C-101B-9397-08002B2CF9AE}" pid="6" name="_PreviousAdHocReviewCycleID">
    <vt:i4>-16379612</vt:i4>
  </property>
  <property fmtid="{D5CDD505-2E9C-101B-9397-08002B2CF9AE}" pid="7" name="_ReviewingToolsShownOnce">
    <vt:lpwstr/>
  </property>
</Properties>
</file>